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vknhat.STCKHH\Desktop\CV 2018\Cong khai\cong khai 2021\Quy I\"/>
    </mc:Choice>
  </mc:AlternateContent>
  <xr:revisionPtr revIDLastSave="0" documentId="13_ncr:1_{E78E4643-4992-4B41-9882-679CA20FD06D}" xr6:coauthVersionLast="46" xr6:coauthVersionMax="46" xr10:uidLastSave="{00000000-0000-0000-0000-000000000000}"/>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 l="1"/>
  <c r="F39" i="1"/>
  <c r="F17" i="1"/>
  <c r="F10" i="1"/>
  <c r="E19" i="1"/>
  <c r="E10" i="1"/>
  <c r="E11" i="1"/>
  <c r="E12" i="1"/>
  <c r="E13" i="1"/>
  <c r="E14" i="1"/>
  <c r="E15" i="1"/>
  <c r="E16" i="1"/>
  <c r="E17" i="1"/>
  <c r="E20" i="1"/>
  <c r="E21" i="1"/>
  <c r="E23" i="1"/>
  <c r="E24" i="1"/>
  <c r="E25" i="1"/>
  <c r="E26" i="1"/>
  <c r="E27" i="1"/>
  <c r="E29" i="1"/>
  <c r="E30" i="1"/>
  <c r="E31" i="1"/>
  <c r="E32" i="1"/>
  <c r="E33" i="1"/>
  <c r="E34" i="1"/>
  <c r="E37" i="1"/>
  <c r="E38" i="1"/>
  <c r="E39" i="1"/>
  <c r="E9" i="1"/>
  <c r="E8" i="1"/>
  <c r="C9" i="1"/>
  <c r="D37" i="1" l="1"/>
  <c r="C37" i="1"/>
  <c r="D29" i="1"/>
  <c r="C29" i="1"/>
  <c r="D17" i="1"/>
  <c r="D9" i="1" s="1"/>
  <c r="D8" i="1" s="1"/>
  <c r="C17" i="1"/>
  <c r="C8" i="1"/>
  <c r="A31" i="1"/>
  <c r="A32" i="1" s="1"/>
  <c r="A33" i="1" s="1"/>
  <c r="A26" i="1"/>
  <c r="A27" i="1" s="1"/>
  <c r="A24" i="1"/>
  <c r="A11" i="1"/>
  <c r="A12" i="1" s="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<sst xmlns="http://schemas.openxmlformats.org/spreadsheetml/2006/main" count="54" uniqueCount="49">
  <si>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</si>
  <si>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</si>
  <si>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</si>
  <si>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</si>
  <si>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</si>
  <si>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</si>
  <si>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</si>
  <si>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</si>
  <si>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</si>
  <si>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</si>
  <si>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</si>
  <si>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</si>
  <si>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</si>
  <si>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</si>
  <si>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</si>
  <si>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</si>
  <si>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</si>
  <si>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</si>
  <si>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</si>
  <si>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</si>
  <si>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</si>
  <si>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</si>
  <si>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</si>
  <si>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</si>
  <si>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</si>
  <si>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</si>
  <si>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</si>
  <si>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</si>
  <si>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</si>
  <si>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</si>
  <si>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</si>
  <si>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</si>
  <si>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</si>
  <si>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</si>
  <si>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</si>
  <si>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</si>
  <si>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</si>
  <si>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</si>
  <si>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</si>
  <si>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</si>
  <si>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</si>
  <si>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</si>
  <si>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</si>
  <si>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</si>
  <si>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</si>
  <si>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</si>
  <si>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THỰC HIỆN THU NGÂN SÁCH NHÀ NƯỚC QUÝ I NĂM 2021</t>
  </si>
  <si>
    <t>THỰC HIỆN QUÝ I</t>
  </si>
  <si>
    <t>SO SÁNH THỰC HIỆN VỚI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</si>
</sst>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0.0"/>
  </numFmts>
  <fonts count="23" x14ac:knownFonts="1">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165" fontId="20" fillId="0" borderId="0" applyFont="0" applyFill="0" applyBorder="0" applyAlignment="0" applyProtection="0"/>
    <xf numFmtId="164" fontId="20" fillId="0" borderId="0" applyFont="0" applyFill="0" applyBorder="0" applyAlignment="0" applyProtection="0"/>
    <xf numFmtId="166" fontId="19" fillId="0" borderId="0" applyFont="0" applyFill="0" applyBorder="0" applyAlignment="0" applyProtection="0"/>
    <xf numFmtId="0" fontId="14" fillId="0" borderId="0"/>
    <xf numFmtId="0" fontId="15" fillId="0" borderId="0"/>
    <xf numFmtId="0" fontId="2" fillId="0" borderId="0"/>
    <xf numFmtId="0" fontId="22" fillId="0" borderId="0"/>
    <xf numFmtId="0" fontId="14" fillId="0" borderId="0"/>
    <xf numFmtId="0" fontId="20" fillId="0" borderId="0"/>
    <xf numFmtId="0" fontId="1" fillId="0" borderId="0"/>
  </cellStyleXfs>
  <cellXfs count="66">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1"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4" fillId="0" borderId="2" xfId="0" applyNumberFormat="1" applyFont="1" applyFill="1" applyBorder="1" applyAlignment="1">
      <alignment vertical="center"/>
    </xf>
    <xf numFmtId="3" fontId="4" fillId="0" borderId="2" xfId="0" applyNumberFormat="1" applyFont="1" applyFill="1" applyBorder="1" applyAlignment="1">
      <alignment horizontal="right" vertical="center" wrapText="1"/>
    </xf>
    <xf numFmtId="3" fontId="4" fillId="0" borderId="3" xfId="0" applyNumberFormat="1" applyFont="1" applyFill="1" applyBorder="1" applyAlignment="1">
      <alignment vertical="center"/>
    </xf>
    <xf numFmtId="3" fontId="6" fillId="0" borderId="3" xfId="0" applyNumberFormat="1" applyFont="1" applyFill="1" applyBorder="1" applyAlignment="1">
      <alignment vertical="center"/>
    </xf>
    <xf numFmtId="167" fontId="18" fillId="0" borderId="4" xfId="0" applyNumberFormat="1" applyFont="1" applyFill="1" applyBorder="1" applyAlignment="1">
      <alignment horizontal="center" vertical="center"/>
    </xf>
    <xf numFmtId="167" fontId="3" fillId="0" borderId="2" xfId="0"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67" fontId="6" fillId="0" borderId="2" xfId="0" applyNumberFormat="1" applyFont="1" applyFill="1" applyBorder="1" applyAlignment="1">
      <alignment horizontal="center" vertical="center"/>
    </xf>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3" fontId="5" fillId="0" borderId="2" xfId="0" applyNumberFormat="1" applyFont="1" applyFill="1" applyBorder="1" applyAlignment="1">
      <alignment vertical="center"/>
    </xf>
    <xf numFmtId="3" fontId="5" fillId="0" borderId="2" xfId="0" applyNumberFormat="1" applyFont="1" applyFill="1" applyBorder="1" applyAlignment="1">
      <alignment vertical="center" wrapText="1"/>
    </xf>
    <xf numFmtId="3" fontId="4" fillId="0" borderId="8" xfId="0" applyNumberFormat="1" applyFont="1" applyFill="1" applyBorder="1" applyAlignment="1">
      <alignment vertical="center"/>
    </xf>
    <xf numFmtId="3" fontId="4" fillId="0" borderId="10" xfId="0" applyNumberFormat="1" applyFont="1" applyFill="1" applyBorder="1" applyAlignment="1">
      <alignment vertical="center"/>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BreakPreview" zoomScale="60" zoomScaleNormal="70" workbookViewId="0">
      <pane xSplit="2" ySplit="7" topLeftCell="C14" activePane="bottomRight" state="frozen"/>
      <selection pane="topRight" activeCell="C1" sqref="C1"/>
      <selection pane="bottomLeft" activeCell="A8" sqref="A8"/>
      <selection pane="bottomRight" activeCell="D11" sqref="D11"/>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16384" width="12.85546875" style="6"/>
  </cols>
  <sheetData>
    <row r="1" spans="1:6" ht="21" customHeight="1" x14ac:dyDescent="0.25">
      <c r="A1" s="4" t="s">
        <v>45</v>
      </c>
      <c r="B1" s="4"/>
      <c r="C1" s="4"/>
      <c r="D1" s="51" t="s">
        <v>36</v>
      </c>
      <c r="E1" s="51"/>
      <c r="F1" s="51"/>
    </row>
    <row r="2" spans="1:6" ht="18.75" x14ac:dyDescent="0.3">
      <c r="A2" s="7"/>
      <c r="B2" s="7"/>
      <c r="C2" s="5"/>
      <c r="D2" s="5"/>
      <c r="E2" s="5"/>
      <c r="F2" s="5"/>
    </row>
    <row r="3" spans="1:6" ht="20.25" x14ac:dyDescent="0.3">
      <c r="A3" s="22" t="s">
        <v>46</v>
      </c>
      <c r="B3" s="15"/>
      <c r="C3" s="16"/>
      <c r="D3" s="16"/>
      <c r="E3" s="16"/>
      <c r="F3" s="16"/>
    </row>
    <row r="4" spans="1:6" x14ac:dyDescent="0.25">
      <c r="A4" s="52"/>
      <c r="B4" s="52"/>
      <c r="C4" s="52"/>
      <c r="D4" s="52"/>
      <c r="E4" s="52"/>
      <c r="F4" s="52"/>
    </row>
    <row r="5" spans="1:6" ht="17.25" customHeight="1" x14ac:dyDescent="0.25">
      <c r="A5" s="53"/>
      <c r="B5" s="53"/>
      <c r="C5" s="53"/>
      <c r="D5" s="25"/>
      <c r="E5" s="26"/>
      <c r="F5" s="23" t="s">
        <v>0</v>
      </c>
    </row>
    <row r="6" spans="1:6" s="17" customFormat="1" ht="24" customHeight="1" x14ac:dyDescent="0.25">
      <c r="A6" s="54" t="s">
        <v>1</v>
      </c>
      <c r="B6" s="55" t="s">
        <v>2</v>
      </c>
      <c r="C6" s="56" t="s">
        <v>33</v>
      </c>
      <c r="D6" s="58" t="s">
        <v>47</v>
      </c>
      <c r="E6" s="60" t="s">
        <v>48</v>
      </c>
      <c r="F6" s="61"/>
    </row>
    <row r="7" spans="1:6" s="17" customFormat="1" ht="52.15" customHeight="1" x14ac:dyDescent="0.25">
      <c r="A7" s="54"/>
      <c r="B7" s="54"/>
      <c r="C7" s="57"/>
      <c r="D7" s="59"/>
      <c r="E7" s="2" t="s">
        <v>33</v>
      </c>
      <c r="F7" s="3" t="s">
        <v>34</v>
      </c>
    </row>
    <row r="8" spans="1:6" s="30" customFormat="1" ht="21" customHeight="1" x14ac:dyDescent="0.25">
      <c r="A8" s="27" t="s">
        <v>3</v>
      </c>
      <c r="B8" s="28" t="s">
        <v>37</v>
      </c>
      <c r="C8" s="29">
        <f>C9+C28+C29+C36</f>
        <v>13758200</v>
      </c>
      <c r="D8" s="29">
        <f>D9+D28+D29+D36</f>
        <v>4221784</v>
      </c>
      <c r="E8" s="46">
        <f>D8/C8*100</f>
        <v>30.685583869982992</v>
      </c>
      <c r="F8" s="46">
        <v>103.24935900560351</v>
      </c>
    </row>
    <row r="9" spans="1:6" s="8" customFormat="1" ht="21" customHeight="1" x14ac:dyDescent="0.3">
      <c r="A9" s="9" t="s">
        <v>5</v>
      </c>
      <c r="B9" s="10" t="s">
        <v>9</v>
      </c>
      <c r="C9" s="31">
        <f>C10+C11+C12+C13+C14+C15+C16+C17+C23+C24+C25+C26+C27</f>
        <v>11508200</v>
      </c>
      <c r="D9" s="31">
        <f>D10+D11+D12+D13+D14+D15+D16+D17+D23+D24+D25+D26+D27</f>
        <v>3523543</v>
      </c>
      <c r="E9" s="47">
        <f>D9/C9*100</f>
        <v>30.617672616047685</v>
      </c>
      <c r="F9" s="47">
        <v>104.34397609158799</v>
      </c>
    </row>
    <row r="10" spans="1:6" s="8" customFormat="1" ht="21" customHeight="1" x14ac:dyDescent="0.3">
      <c r="A10" s="11">
        <v>1</v>
      </c>
      <c r="B10" s="12" t="s">
        <v>38</v>
      </c>
      <c r="C10" s="32">
        <v>3296000</v>
      </c>
      <c r="D10" s="33">
        <v>1000350</v>
      </c>
      <c r="E10" s="48">
        <f t="shared" ref="E10:E39" si="0">D10/C10*100</f>
        <v>30.350424757281552</v>
      </c>
      <c r="F10" s="48">
        <f>D10/909575*100</f>
        <v>109.97993568424813</v>
      </c>
    </row>
    <row r="11" spans="1:6" s="8" customFormat="1" ht="21" customHeight="1" x14ac:dyDescent="0.3">
      <c r="A11" s="11">
        <f>+A10+1</f>
        <v>2</v>
      </c>
      <c r="B11" s="12" t="s">
        <v>10</v>
      </c>
      <c r="C11" s="32">
        <v>880000</v>
      </c>
      <c r="D11" s="33">
        <v>257238</v>
      </c>
      <c r="E11" s="48">
        <f t="shared" si="0"/>
        <v>29.231590909090912</v>
      </c>
      <c r="F11" s="48">
        <v>96.680572781598826</v>
      </c>
    </row>
    <row r="12" spans="1:6" s="8" customFormat="1" ht="21" customHeight="1" x14ac:dyDescent="0.3">
      <c r="A12" s="11">
        <f>A11+1</f>
        <v>3</v>
      </c>
      <c r="B12" s="12" t="s">
        <v>11</v>
      </c>
      <c r="C12" s="32">
        <v>3250000</v>
      </c>
      <c r="D12" s="33">
        <v>895268</v>
      </c>
      <c r="E12" s="48">
        <f t="shared" si="0"/>
        <v>27.546707692307692</v>
      </c>
      <c r="F12" s="48">
        <v>96.847607498412501</v>
      </c>
    </row>
    <row r="13" spans="1:6" s="8" customFormat="1" ht="21" customHeight="1" x14ac:dyDescent="0.3">
      <c r="A13" s="11">
        <f>A12+1</f>
        <v>4</v>
      </c>
      <c r="B13" s="12" t="s">
        <v>12</v>
      </c>
      <c r="C13" s="42">
        <v>900000</v>
      </c>
      <c r="D13" s="44">
        <v>410116</v>
      </c>
      <c r="E13" s="48">
        <f t="shared" si="0"/>
        <v>45.568444444444445</v>
      </c>
      <c r="F13" s="48">
        <v>106.12971593746848</v>
      </c>
    </row>
    <row r="14" spans="1:6" s="8" customFormat="1" ht="21" customHeight="1" x14ac:dyDescent="0.3">
      <c r="A14" s="11">
        <f>A13+1</f>
        <v>5</v>
      </c>
      <c r="B14" s="12" t="s">
        <v>13</v>
      </c>
      <c r="C14" s="42">
        <v>1100000</v>
      </c>
      <c r="D14" s="44">
        <v>256308</v>
      </c>
      <c r="E14" s="48">
        <f t="shared" si="0"/>
        <v>23.300727272727272</v>
      </c>
      <c r="F14" s="48">
        <v>104.08911667120155</v>
      </c>
    </row>
    <row r="15" spans="1:6" s="8" customFormat="1" ht="21" customHeight="1" x14ac:dyDescent="0.3">
      <c r="A15" s="11">
        <f>A14+1</f>
        <v>6</v>
      </c>
      <c r="B15" s="12" t="s">
        <v>14</v>
      </c>
      <c r="C15" s="42">
        <v>400000</v>
      </c>
      <c r="D15" s="44">
        <v>98797</v>
      </c>
      <c r="E15" s="48">
        <f t="shared" si="0"/>
        <v>24.699249999999999</v>
      </c>
      <c r="F15" s="48">
        <v>103.09825938139166</v>
      </c>
    </row>
    <row r="16" spans="1:6" s="8" customFormat="1" ht="21" customHeight="1" x14ac:dyDescent="0.3">
      <c r="A16" s="11">
        <f>A15+1</f>
        <v>7</v>
      </c>
      <c r="B16" s="12" t="s">
        <v>15</v>
      </c>
      <c r="C16" s="42">
        <v>233200</v>
      </c>
      <c r="D16" s="44">
        <v>78086</v>
      </c>
      <c r="E16" s="48">
        <f t="shared" si="0"/>
        <v>33.484562607204118</v>
      </c>
      <c r="F16" s="48">
        <v>55.789263106754497</v>
      </c>
    </row>
    <row r="17" spans="1:6" s="8" customFormat="1" ht="21" customHeight="1" x14ac:dyDescent="0.3">
      <c r="A17" s="11">
        <v>8</v>
      </c>
      <c r="B17" s="12" t="s">
        <v>39</v>
      </c>
      <c r="C17" s="42">
        <f>C18+C19+C20+C21+C22</f>
        <v>775000</v>
      </c>
      <c r="D17" s="42">
        <f>D18+D19+D20+D21+D22</f>
        <v>195528</v>
      </c>
      <c r="E17" s="48">
        <f t="shared" si="0"/>
        <v>25.229419354838711</v>
      </c>
      <c r="F17" s="48">
        <f>D17/115132*100</f>
        <v>169.82941319528888</v>
      </c>
    </row>
    <row r="18" spans="1:6" s="8" customFormat="1" ht="21" customHeight="1" x14ac:dyDescent="0.3">
      <c r="A18" s="18" t="s">
        <v>8</v>
      </c>
      <c r="B18" s="19" t="s">
        <v>16</v>
      </c>
      <c r="C18" s="31"/>
      <c r="D18" s="45">
        <v>1</v>
      </c>
      <c r="E18" s="49"/>
      <c r="F18" s="49">
        <v>111.11111111111111</v>
      </c>
    </row>
    <row r="19" spans="1:6" s="8" customFormat="1" ht="21" customHeight="1" x14ac:dyDescent="0.3">
      <c r="A19" s="18" t="s">
        <v>8</v>
      </c>
      <c r="B19" s="19" t="s">
        <v>17</v>
      </c>
      <c r="C19" s="42">
        <v>15000</v>
      </c>
      <c r="D19" s="45">
        <v>807</v>
      </c>
      <c r="E19" s="49">
        <f t="shared" si="0"/>
        <v>5.38</v>
      </c>
      <c r="F19" s="49">
        <v>97.699757869249396</v>
      </c>
    </row>
    <row r="20" spans="1:6" s="8" customFormat="1" ht="21" customHeight="1" x14ac:dyDescent="0.3">
      <c r="A20" s="18" t="s">
        <v>8</v>
      </c>
      <c r="B20" s="19" t="s">
        <v>19</v>
      </c>
      <c r="C20" s="32">
        <v>650000</v>
      </c>
      <c r="D20" s="45">
        <v>186485</v>
      </c>
      <c r="E20" s="49">
        <f t="shared" si="0"/>
        <v>28.689999999999998</v>
      </c>
      <c r="F20" s="49">
        <v>166.09515835975631</v>
      </c>
    </row>
    <row r="21" spans="1:6" s="8" customFormat="1" ht="21" customHeight="1" x14ac:dyDescent="0.3">
      <c r="A21" s="18" t="s">
        <v>8</v>
      </c>
      <c r="B21" s="19" t="s">
        <v>18</v>
      </c>
      <c r="C21" s="34">
        <v>110000</v>
      </c>
      <c r="D21" s="35">
        <v>8212</v>
      </c>
      <c r="E21" s="49">
        <f t="shared" si="0"/>
        <v>7.4654545454545458</v>
      </c>
      <c r="F21" s="49">
        <v>405.73122529644269</v>
      </c>
    </row>
    <row r="22" spans="1:6" s="8" customFormat="1" ht="21" customHeight="1" x14ac:dyDescent="0.3">
      <c r="A22" s="18" t="s">
        <v>8</v>
      </c>
      <c r="B22" s="19" t="s">
        <v>20</v>
      </c>
      <c r="C22" s="34"/>
      <c r="D22" s="35">
        <v>23</v>
      </c>
      <c r="E22" s="49"/>
      <c r="F22" s="49">
        <v>425.92592592592587</v>
      </c>
    </row>
    <row r="23" spans="1:6" s="8" customFormat="1" ht="21" customHeight="1" x14ac:dyDescent="0.3">
      <c r="A23" s="11">
        <v>9</v>
      </c>
      <c r="B23" s="12" t="s">
        <v>22</v>
      </c>
      <c r="C23" s="42">
        <v>43000</v>
      </c>
      <c r="D23" s="44">
        <v>5226</v>
      </c>
      <c r="E23" s="48">
        <f t="shared" si="0"/>
        <v>12.153488372093022</v>
      </c>
      <c r="F23" s="48">
        <v>105.87520259319288</v>
      </c>
    </row>
    <row r="24" spans="1:6" s="8" customFormat="1" ht="32.25" x14ac:dyDescent="0.3">
      <c r="A24" s="20">
        <f>A23+1</f>
        <v>10</v>
      </c>
      <c r="B24" s="36" t="s">
        <v>25</v>
      </c>
      <c r="C24" s="42">
        <v>125000</v>
      </c>
      <c r="D24" s="44">
        <v>146422</v>
      </c>
      <c r="E24" s="48">
        <f t="shared" si="0"/>
        <v>117.13759999999999</v>
      </c>
      <c r="F24" s="48">
        <v>151.38751033912322</v>
      </c>
    </row>
    <row r="25" spans="1:6" s="8" customFormat="1" ht="21" customHeight="1" x14ac:dyDescent="0.3">
      <c r="A25" s="11">
        <v>11</v>
      </c>
      <c r="B25" s="12" t="s">
        <v>21</v>
      </c>
      <c r="C25" s="42">
        <v>240000</v>
      </c>
      <c r="D25" s="44">
        <v>104200</v>
      </c>
      <c r="E25" s="48">
        <f t="shared" si="0"/>
        <v>43.416666666666664</v>
      </c>
      <c r="F25" s="48">
        <v>105.12616148266225</v>
      </c>
    </row>
    <row r="26" spans="1:6" s="8" customFormat="1" ht="21.6" customHeight="1" x14ac:dyDescent="0.3">
      <c r="A26" s="11">
        <f>A25+1</f>
        <v>12</v>
      </c>
      <c r="B26" s="12" t="s">
        <v>24</v>
      </c>
      <c r="C26" s="42">
        <v>16000</v>
      </c>
      <c r="D26" s="44">
        <v>2160</v>
      </c>
      <c r="E26" s="48">
        <f t="shared" si="0"/>
        <v>13.5</v>
      </c>
      <c r="F26" s="48">
        <v>87.061668681983079</v>
      </c>
    </row>
    <row r="27" spans="1:6" s="8" customFormat="1" ht="21.6" customHeight="1" x14ac:dyDescent="0.3">
      <c r="A27" s="11">
        <f>A26+1</f>
        <v>13</v>
      </c>
      <c r="B27" s="12" t="s">
        <v>23</v>
      </c>
      <c r="C27" s="42">
        <v>250000</v>
      </c>
      <c r="D27" s="44">
        <v>73844</v>
      </c>
      <c r="E27" s="48">
        <f t="shared" si="0"/>
        <v>29.537600000000001</v>
      </c>
      <c r="F27" s="48">
        <v>82.095409621007462</v>
      </c>
    </row>
    <row r="28" spans="1:6" s="8" customFormat="1" ht="21.6" customHeight="1" x14ac:dyDescent="0.3">
      <c r="A28" s="9" t="s">
        <v>6</v>
      </c>
      <c r="B28" s="10" t="s">
        <v>35</v>
      </c>
      <c r="C28" s="42"/>
      <c r="D28" s="44"/>
      <c r="E28" s="47"/>
      <c r="F28" s="47"/>
    </row>
    <row r="29" spans="1:6" s="8" customFormat="1" ht="21.6" customHeight="1" x14ac:dyDescent="0.3">
      <c r="A29" s="9" t="s">
        <v>7</v>
      </c>
      <c r="B29" s="10" t="s">
        <v>40</v>
      </c>
      <c r="C29" s="62">
        <f>SUM(C30:C35)</f>
        <v>2250000</v>
      </c>
      <c r="D29" s="62">
        <f>SUM(D30:D35)</f>
        <v>698241</v>
      </c>
      <c r="E29" s="47">
        <f t="shared" si="0"/>
        <v>31.032933333333336</v>
      </c>
      <c r="F29" s="47">
        <v>98.0583287808591</v>
      </c>
    </row>
    <row r="30" spans="1:6" s="8" customFormat="1" ht="21.6" customHeight="1" x14ac:dyDescent="0.3">
      <c r="A30" s="11">
        <v>1</v>
      </c>
      <c r="B30" s="12" t="s">
        <v>26</v>
      </c>
      <c r="C30" s="42">
        <v>1203000</v>
      </c>
      <c r="D30" s="44">
        <v>334266</v>
      </c>
      <c r="E30" s="48">
        <f t="shared" si="0"/>
        <v>27.786034912718204</v>
      </c>
      <c r="F30" s="48">
        <v>130.96350044664547</v>
      </c>
    </row>
    <row r="31" spans="1:6" s="8" customFormat="1" ht="21.6" customHeight="1" x14ac:dyDescent="0.3">
      <c r="A31" s="11">
        <f>A30+1</f>
        <v>2</v>
      </c>
      <c r="B31" s="12" t="s">
        <v>27</v>
      </c>
      <c r="C31" s="42">
        <v>46000</v>
      </c>
      <c r="D31" s="44">
        <v>14414</v>
      </c>
      <c r="E31" s="48">
        <f t="shared" si="0"/>
        <v>31.334782608695654</v>
      </c>
      <c r="F31" s="48">
        <v>66.091980375074513</v>
      </c>
    </row>
    <row r="32" spans="1:6" s="8" customFormat="1" ht="21.6" customHeight="1" x14ac:dyDescent="0.3">
      <c r="A32" s="11">
        <f>A31+1</f>
        <v>3</v>
      </c>
      <c r="B32" s="12" t="s">
        <v>28</v>
      </c>
      <c r="C32" s="42">
        <v>526000</v>
      </c>
      <c r="D32" s="44">
        <v>115785</v>
      </c>
      <c r="E32" s="48">
        <f t="shared" si="0"/>
        <v>22.012357414448669</v>
      </c>
      <c r="F32" s="48">
        <v>20.999746582309715</v>
      </c>
    </row>
    <row r="33" spans="1:6" s="8" customFormat="1" ht="21.6" customHeight="1" x14ac:dyDescent="0.3">
      <c r="A33" s="11">
        <f>A32+1</f>
        <v>4</v>
      </c>
      <c r="B33" s="12" t="s">
        <v>29</v>
      </c>
      <c r="C33" s="42">
        <v>260000</v>
      </c>
      <c r="D33" s="44">
        <v>74057</v>
      </c>
      <c r="E33" s="48">
        <f t="shared" si="0"/>
        <v>28.48346153846154</v>
      </c>
      <c r="F33" s="48">
        <v>20.999746582309715</v>
      </c>
    </row>
    <row r="34" spans="1:6" s="8" customFormat="1" ht="21.6" customHeight="1" x14ac:dyDescent="0.3">
      <c r="A34" s="11">
        <v>5</v>
      </c>
      <c r="B34" s="12" t="s">
        <v>30</v>
      </c>
      <c r="C34" s="42">
        <v>215000</v>
      </c>
      <c r="D34" s="44">
        <v>105784</v>
      </c>
      <c r="E34" s="48">
        <f t="shared" si="0"/>
        <v>49.201860465116283</v>
      </c>
      <c r="F34" s="48">
        <v>68.266680433926837</v>
      </c>
    </row>
    <row r="35" spans="1:6" s="8" customFormat="1" ht="21.6" customHeight="1" x14ac:dyDescent="0.3">
      <c r="A35" s="11">
        <v>6</v>
      </c>
      <c r="B35" s="14" t="s">
        <v>31</v>
      </c>
      <c r="C35" s="42"/>
      <c r="D35" s="44">
        <v>53935</v>
      </c>
      <c r="E35" s="47"/>
      <c r="F35" s="47"/>
    </row>
    <row r="36" spans="1:6" s="8" customFormat="1" ht="21.6" customHeight="1" x14ac:dyDescent="0.3">
      <c r="A36" s="9" t="s">
        <v>44</v>
      </c>
      <c r="B36" s="37" t="s">
        <v>32</v>
      </c>
      <c r="C36" s="42"/>
      <c r="D36" s="44"/>
      <c r="E36" s="47"/>
      <c r="F36" s="47"/>
    </row>
    <row r="37" spans="1:6" s="8" customFormat="1" ht="21" customHeight="1" x14ac:dyDescent="0.3">
      <c r="A37" s="24" t="s">
        <v>4</v>
      </c>
      <c r="B37" s="38" t="s">
        <v>41</v>
      </c>
      <c r="C37" s="63">
        <f>C38+C39</f>
        <v>8232412</v>
      </c>
      <c r="D37" s="63">
        <f>D38+D39</f>
        <v>2591430</v>
      </c>
      <c r="E37" s="47">
        <f t="shared" si="0"/>
        <v>31.478380819618845</v>
      </c>
      <c r="F37" s="47">
        <v>108.65157956503228</v>
      </c>
    </row>
    <row r="38" spans="1:6" s="8" customFormat="1" ht="21" customHeight="1" x14ac:dyDescent="0.3">
      <c r="A38" s="13">
        <v>1</v>
      </c>
      <c r="B38" s="39" t="s">
        <v>42</v>
      </c>
      <c r="C38" s="43">
        <v>6181042</v>
      </c>
      <c r="D38" s="43">
        <v>1885696</v>
      </c>
      <c r="E38" s="48">
        <f t="shared" si="0"/>
        <v>30.507736397843598</v>
      </c>
      <c r="F38" s="48">
        <f>D38/1832043*100</f>
        <v>102.92858846653708</v>
      </c>
    </row>
    <row r="39" spans="1:6" s="8" customFormat="1" ht="21" customHeight="1" x14ac:dyDescent="0.3">
      <c r="A39" s="40">
        <v>2</v>
      </c>
      <c r="B39" s="41" t="s">
        <v>43</v>
      </c>
      <c r="C39" s="64">
        <v>2051370</v>
      </c>
      <c r="D39" s="65">
        <v>705734</v>
      </c>
      <c r="E39" s="48">
        <f t="shared" si="0"/>
        <v>34.403057468911022</v>
      </c>
      <c r="F39" s="48">
        <f>D39/553039*100</f>
        <v>127.6101685414591</v>
      </c>
    </row>
    <row r="40" spans="1:6" ht="15.95" customHeight="1" x14ac:dyDescent="0.3">
      <c r="A40" s="50"/>
      <c r="B40" s="50"/>
      <c r="C40" s="50"/>
      <c r="D40" s="50"/>
      <c r="E40" s="50"/>
      <c r="F40" s="50"/>
    </row>
    <row r="41" spans="1:6" ht="22.5" customHeight="1" x14ac:dyDescent="0.3">
      <c r="A41" s="8"/>
      <c r="B41" s="21"/>
      <c r="C41" s="8"/>
      <c r="D41" s="8"/>
      <c r="E41" s="8"/>
      <c r="F41" s="8"/>
    </row>
    <row r="42" spans="1:6" ht="18.75" x14ac:dyDescent="0.3">
      <c r="A42" s="8"/>
      <c r="B42" s="21"/>
      <c r="C42" s="8"/>
      <c r="D42" s="8"/>
      <c r="E42" s="8"/>
      <c r="F42" s="8"/>
    </row>
    <row r="43" spans="1:6" ht="18.75" x14ac:dyDescent="0.3">
      <c r="A43" s="1"/>
      <c r="B43" s="21"/>
      <c r="C43" s="8"/>
      <c r="D43" s="8"/>
      <c r="E43" s="8"/>
      <c r="F43" s="8"/>
    </row>
    <row r="44" spans="1:6" ht="18.75" x14ac:dyDescent="0.3">
      <c r="A44" s="1"/>
      <c r="B44" s="21"/>
      <c r="C44" s="8"/>
      <c r="D44" s="8"/>
      <c r="E44" s="8"/>
      <c r="F44" s="8"/>
    </row>
  </sheetData>
  <mergeCells count="9">
    <mergeCell ref="A40:F40"/>
    <mergeCell ref="D1:F1"/>
    <mergeCell ref="A4:F4"/>
    <mergeCell ref="A5:C5"/>
    <mergeCell ref="A6:A7"/>
    <mergeCell ref="B6:B7"/>
    <mergeCell ref="C6:C7"/>
    <mergeCell ref="D6:D7"/>
    <mergeCell ref="E6:F6"/>
  </mergeCells>
  <printOptions horizontalCentered="1"/>
  <pageMargins left="0.15748031496062992" right="0.15748031496062992" top="0.31496062992125984" bottom="0.43307086614173229" header="0.15748031496062992" footer="0.31496062992125984"/>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dvknhat</cp:lastModifiedBy>
  <cp:lastPrinted>2021-04-09T00:23:36Z</cp:lastPrinted>
  <dcterms:created xsi:type="dcterms:W3CDTF">2018-08-22T07:49:45Z</dcterms:created>
  <dcterms:modified xsi:type="dcterms:W3CDTF">2021-04-09T00:23:42Z</dcterms:modified>
</cp:coreProperties>
</file>